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92.168.100.78\総務課\財政係\諸調査\公営企業関係\経営分析\R4(R3)\20230111【宗谷：照会（123（月）〆】公営企業に係る経営比較分析表（令和３年度決算）の分析等について\【経営比較分析表】2021_015199_47_1718\"/>
    </mc:Choice>
  </mc:AlternateContent>
  <xr:revisionPtr revIDLastSave="0" documentId="13_ncr:1_{83B1B902-9256-4C9F-8C31-840C78A342BE}" xr6:coauthVersionLast="47" xr6:coauthVersionMax="47" xr10:uidLastSave="{00000000-0000-0000-0000-000000000000}"/>
  <workbookProtection workbookAlgorithmName="SHA-512" workbookHashValue="UdnrFYA0rPJGqkTqnaUKGtKOydiK4HvaKhu+km/zjH2rld/vhMVWCpJ7R31UvKCcmotTQZbF/qFM9axrTdywMw==" workbookSaltValue="c9IiYiHIEhU4gdtrtnfG0A==" workbookSpinCount="100000" lockStructure="1"/>
  <bookViews>
    <workbookView xWindow="-120" yWindow="-120" windowWidth="2811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<sst xmlns="http://schemas.openxmlformats.org/spreadsheetml/2006/main" count="236" uniqueCount="120">
  <si>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</si>
  <si>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</si>
  <si>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</si>
  <si>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</si>
  <si>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</si>
  <si>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</si>
  <si>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</si>
  <si>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</si>
  <si>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</si>
  <si>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</si>
  <si>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</si>
  <si>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</si>
  <si>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</si>
  <si>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</si>
  <si>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</si>
  <si>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</si>
  <si>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</si>
  <si>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</si>
  <si>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</si>
  <si>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</si>
  <si>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</si>
  <si>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</si>
  <si>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</si>
  <si>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</si>
  <si>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</si>
  <si>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</si>
  <si>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</si>
  <si>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</si>
  <si>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</si>
  <si>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</si>
  <si>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</si>
  <si>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</si>
  <si>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</si>
  <si>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</si>
  <si>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</si>
  <si>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</si>
  <si>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</si>
  <si>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</si>
  <si>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</si>
  <si>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</si>
  <si>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</si>
  <si>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</si>
  <si>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</si>
  <si>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</si>
  <si>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</si>
  <si>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</si>
  <si>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</si>
  <si>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</si>
  <si>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</si>
  <si>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</si>
  <si>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</si>
  <si>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</si>
  <si>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</si>
  <si>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</si>
  <si>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</si>
  <si>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</si>
  <si>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</si>
  <si>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</si>
  <si>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</si>
  <si>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</si>
  <si>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</si>
  <si>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</si>
  <si>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</si>
  <si>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</si>
  <si>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</si>
  <si>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</si>
  <si>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</si>
  <si>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</si>
  <si>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</si>
  <si>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</si>
  <si>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</si>
  <si>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</si>
  <si>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</si>
  <si>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</si>
  <si>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</si>
  <si>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</si>
  <si>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</si>
  <si>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</si>
  <si>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</si>
  <si>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</si>
  <si>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</si>
  <si>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</si>
  <si>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</si>
  <si>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</si>
  <si>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</si>
  <si>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</si>
  <si>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</si>
  <si>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</si>
  <si>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</si>
  <si>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</si>
  <si>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</si>
  <si>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</si>
  <si>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</si>
  <si>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</si>
  <si>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</si>
  <si>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</si>
  <si>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</si>
  <si>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</si>
  <si>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</si>
  <si>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</si>
  <si>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</si>
  <si>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</si>
  <si>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</si>
  <si>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</si>
  <si>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</si>
  <si>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</si>
  <si>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</si>
  <si>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</si>
  <si>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</si>
  <si>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</si>
  <si>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</si>
  <si>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</si>
  <si>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</si>
  <si>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</si>
  <si>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</si>
  <si>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</si>
  <si>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</si>
  <si>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中心市街地を対象に終末処理場を有する公共下水道処理区域を設定し稼動をしている。新築住宅の建設や生活環境の近代化により、ほとんどの世帯が公共下水道に接続をしているが、維持管理費や資本費等の支出を賄えるだけの戸数がないことから、一般会計からの繰り入れ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
　維持管理費については、稼動に必要な業務項目を委託するなど、経費の削減に努めており、これ以上の経費削減は困難である。
　料金収入については、経費回収率が全国類似団体平均値に比べ低い。施設供用開始からある程度年数が経っているため、今後は一層の経営安定の取組に向けて、使用料改定の検討を進めていく。</t>
  </si>
  <si>
    <t>管渠については、整備後19年ほど経過し不具合等はないが、浄化センター・マンホールポンプの経年による修繕が発生している状況である。
　ストックマネジメント計画に基づき、継続的な更新等整備を行っていく。</t>
    <phoneticPr fontId="4"/>
  </si>
  <si>
    <t>施設整備自体はほぼ完了しており、水洗化率は平均並であるが、人口減少に伴い施設利用率は減少傾向にある。経費回収率は平均を大きく下回っており、一般会計からの繰入にも頼っているところである。
　また、これまでに道路工事に伴う管移設工事は行っているものの、大きな補修、更新は行っていないので、維持管理費用等のさらなる増額が見込まれる。
　今後は使用料改定、施設運営見直し、節約等により一層の安定運営をしていかなければならない状況である。</t>
    <rPh sb="29" eb="33">
      <t>ジンコウゲンショウ</t>
    </rPh>
    <rPh sb="34" eb="35">
      <t>トモナ</t>
    </rPh>
    <rPh sb="36" eb="41">
      <t>シセツリヨウリツ</t>
    </rPh>
    <rPh sb="42" eb="46">
      <t>ゲンショウケイコウ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</si>
</sst>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AF-4E5B-AD91-4ADA576A69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71AF-4E5B-AD91-4ADA576A69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43.48</c:v>
                </c:pt>
                <c:pt idx="1">
                  <c:v>43.1</c:v>
                </c:pt>
                <c:pt idx="2">
                  <c:v>42.97</c:v>
                </c:pt>
                <c:pt idx="3">
                  <c:v>39.18</c:v>
                </c:pt>
                <c:pt idx="4">
                  <c:v>38.42</c:v>
                </c:pt>
              </c:numCache>
            </c:numRef>
          </c:val>
          <c:extLst>
            <c:ext xmlns:c16="http://schemas.microsoft.com/office/drawing/2014/chart" uri="{C3380CC4-5D6E-409C-BE32-E72D297353CC}">
              <c16:uniqueId val="{00000000-03CB-489A-8A4A-071930C7B5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3CB-489A-8A4A-071930C7B5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87.19</c:v>
                </c:pt>
                <c:pt idx="1">
                  <c:v>85.31</c:v>
                </c:pt>
                <c:pt idx="2">
                  <c:v>87.81</c:v>
                </c:pt>
                <c:pt idx="3">
                  <c:v>88.15</c:v>
                </c:pt>
                <c:pt idx="4">
                  <c:v>89.4</c:v>
                </c:pt>
              </c:numCache>
            </c:numRef>
          </c:val>
          <c:extLst>
            <c:ext xmlns:c16="http://schemas.microsoft.com/office/drawing/2014/chart" uri="{C3380CC4-5D6E-409C-BE32-E72D297353CC}">
              <c16:uniqueId val="{00000000-703A-4D45-95FE-B503315434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703A-4D45-95FE-B503315434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46.04</c:v>
                </c:pt>
                <c:pt idx="1">
                  <c:v>49.15</c:v>
                </c:pt>
                <c:pt idx="2">
                  <c:v>49.18</c:v>
                </c:pt>
                <c:pt idx="3">
                  <c:v>48.01</c:v>
                </c:pt>
                <c:pt idx="4">
                  <c:v>48.44</c:v>
                </c:pt>
              </c:numCache>
            </c:numRef>
          </c:val>
          <c:extLst>
            <c:ext xmlns:c16="http://schemas.microsoft.com/office/drawing/2014/chart" uri="{C3380CC4-5D6E-409C-BE32-E72D297353CC}">
              <c16:uniqueId val="{00000000-CC8A-4B06-BC9A-F9F4B80E93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A-4B06-BC9A-F9F4B80E93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9-4F6C-9F1F-978E62EBC0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9-4F6C-9F1F-978E62EBC0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A4-4D2B-B8AE-3A30A7312A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4-4D2B-B8AE-3A30A7312A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19-4A5C-B7B7-6E0B3AB5DB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19-4A5C-B7B7-6E0B3AB5DB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04-42DE-8F51-0C2E75A093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04-42DE-8F51-0C2E75A093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99-45D2-992E-C4573FB89B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1F99-45D2-992E-C4573FB89B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28.68</c:v>
                </c:pt>
                <c:pt idx="1">
                  <c:v>33.200000000000003</c:v>
                </c:pt>
                <c:pt idx="2">
                  <c:v>33.46</c:v>
                </c:pt>
                <c:pt idx="3">
                  <c:v>33.090000000000003</c:v>
                </c:pt>
                <c:pt idx="4">
                  <c:v>28.85</c:v>
                </c:pt>
              </c:numCache>
            </c:numRef>
          </c:val>
          <c:extLst>
            <c:ext xmlns:c16="http://schemas.microsoft.com/office/drawing/2014/chart" uri="{C3380CC4-5D6E-409C-BE32-E72D297353CC}">
              <c16:uniqueId val="{00000000-7418-4FFA-92A1-F0C8E18C7D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7418-4FFA-92A1-F0C8E18C7D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492.31</c:v>
                </c:pt>
                <c:pt idx="1">
                  <c:v>427.18</c:v>
                </c:pt>
                <c:pt idx="2">
                  <c:v>432.11</c:v>
                </c:pt>
                <c:pt idx="3">
                  <c:v>449.26</c:v>
                </c:pt>
                <c:pt idx="4">
                  <c:v>516.85</c:v>
                </c:pt>
              </c:numCache>
            </c:numRef>
          </c:val>
          <c:extLst>
            <c:ext xmlns:c16="http://schemas.microsoft.com/office/drawing/2014/chart" uri="{C3380CC4-5D6E-409C-BE32-E72D297353CC}">
              <c16:uniqueId val="{00000000-4151-445A-97B9-FD7EE31DCD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4151-445A-97B9-FD7EE31DCD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3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利尻富士町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2333</v>
      </c>
      <c r="AM8" s="55"/>
      <c r="AN8" s="55"/>
      <c r="AO8" s="55"/>
      <c r="AP8" s="55"/>
      <c r="AQ8" s="55"/>
      <c r="AR8" s="55"/>
      <c r="AS8" s="55"/>
      <c r="AT8" s="54">
        <f>データ!T6</f>
        <v>105.62</v>
      </c>
      <c r="AU8" s="54"/>
      <c r="AV8" s="54"/>
      <c r="AW8" s="54"/>
      <c r="AX8" s="54"/>
      <c r="AY8" s="54"/>
      <c r="AZ8" s="54"/>
      <c r="BA8" s="54"/>
      <c r="BB8" s="54">
        <f>データ!U6</f>
        <v>22.09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84.08</v>
      </c>
      <c r="Q10" s="54"/>
      <c r="R10" s="54"/>
      <c r="S10" s="54"/>
      <c r="T10" s="54"/>
      <c r="U10" s="54"/>
      <c r="V10" s="54"/>
      <c r="W10" s="54">
        <f>データ!Q6</f>
        <v>100</v>
      </c>
      <c r="X10" s="54"/>
      <c r="Y10" s="54"/>
      <c r="Z10" s="54"/>
      <c r="AA10" s="54"/>
      <c r="AB10" s="54"/>
      <c r="AC10" s="54"/>
      <c r="AD10" s="55">
        <f>データ!R6</f>
        <v>2967</v>
      </c>
      <c r="AE10" s="55"/>
      <c r="AF10" s="55"/>
      <c r="AG10" s="55"/>
      <c r="AH10" s="55"/>
      <c r="AI10" s="55"/>
      <c r="AJ10" s="55"/>
      <c r="AK10" s="2"/>
      <c r="AL10" s="55">
        <f>データ!V6</f>
        <v>1896</v>
      </c>
      <c r="AM10" s="55"/>
      <c r="AN10" s="55"/>
      <c r="AO10" s="55"/>
      <c r="AP10" s="55"/>
      <c r="AQ10" s="55"/>
      <c r="AR10" s="55"/>
      <c r="AS10" s="55"/>
      <c r="AT10" s="54">
        <f>データ!W6</f>
        <v>1.34</v>
      </c>
      <c r="AU10" s="54"/>
      <c r="AV10" s="54"/>
      <c r="AW10" s="54"/>
      <c r="AX10" s="54"/>
      <c r="AY10" s="54"/>
      <c r="AZ10" s="54"/>
      <c r="BA10" s="54"/>
      <c r="BB10" s="54">
        <f>データ!X6</f>
        <v>1414.93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rvyK/53xejThrhQ/DI83YZ5nblnh1T95XuBcGnyEvsHXXej1c75D84l+fPrwatEUNQMJCdxAjsajlB3M8YWCgg==" saltValue="05MY6srV3VONKqZM6G0b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15199</v>
      </c>
      <c r="D6" s="19">
        <f t="shared" si="3"/>
        <v>47</v>
      </c>
      <c r="E6" s="19">
        <f t="shared" si="3"/>
        <v>17</v>
      </c>
      <c r="F6" s="19">
        <f t="shared" si="3"/>
        <v>4</v>
      </c>
      <c r="G6" s="19">
        <f t="shared" si="3"/>
        <v>0</v>
      </c>
      <c r="H6" s="19" t="str">
        <f t="shared" si="3"/>
        <v>北海道　利尻富士町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84.08</v>
      </c>
      <c r="Q6" s="20">
        <f t="shared" si="3"/>
        <v>100</v>
      </c>
      <c r="R6" s="20">
        <f t="shared" si="3"/>
        <v>2967</v>
      </c>
      <c r="S6" s="20">
        <f t="shared" si="3"/>
        <v>2333</v>
      </c>
      <c r="T6" s="20">
        <f t="shared" si="3"/>
        <v>105.62</v>
      </c>
      <c r="U6" s="20">
        <f t="shared" si="3"/>
        <v>22.09</v>
      </c>
      <c r="V6" s="20">
        <f t="shared" si="3"/>
        <v>1896</v>
      </c>
      <c r="W6" s="20">
        <f t="shared" si="3"/>
        <v>1.34</v>
      </c>
      <c r="X6" s="20">
        <f t="shared" si="3"/>
        <v>1414.93</v>
      </c>
      <c r="Y6" s="21">
        <f>IF(Y7="",NA(),Y7)</f>
        <v>46.04</v>
      </c>
      <c r="Z6" s="21">
        <f t="shared" ref="Z6:AH6" si="4">IF(Z7="",NA(),Z7)</f>
        <v>49.15</v>
      </c>
      <c r="AA6" s="21">
        <f t="shared" si="4"/>
        <v>49.18</v>
      </c>
      <c r="AB6" s="21">
        <f t="shared" si="4"/>
        <v>48.01</v>
      </c>
      <c r="AC6" s="21">
        <f t="shared" si="4"/>
        <v>48.44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28.68</v>
      </c>
      <c r="BR6" s="21">
        <f t="shared" ref="BR6:BZ6" si="8">IF(BR7="",NA(),BR7)</f>
        <v>33.200000000000003</v>
      </c>
      <c r="BS6" s="21">
        <f t="shared" si="8"/>
        <v>33.46</v>
      </c>
      <c r="BT6" s="21">
        <f t="shared" si="8"/>
        <v>33.090000000000003</v>
      </c>
      <c r="BU6" s="21">
        <f t="shared" si="8"/>
        <v>28.85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492.31</v>
      </c>
      <c r="CC6" s="21">
        <f t="shared" ref="CC6:CK6" si="9">IF(CC7="",NA(),CC7)</f>
        <v>427.18</v>
      </c>
      <c r="CD6" s="21">
        <f t="shared" si="9"/>
        <v>432.11</v>
      </c>
      <c r="CE6" s="21">
        <f t="shared" si="9"/>
        <v>449.26</v>
      </c>
      <c r="CF6" s="21">
        <f t="shared" si="9"/>
        <v>516.85</v>
      </c>
      <c r="CG6" s="21">
        <f t="shared" si="9"/>
        <v>221.81</v>
      </c>
      <c r="CH6" s="21">
        <f t="shared" si="9"/>
        <v>230.02</v>
      </c>
      <c r="CI6" s="21">
        <f t="shared" si="9"/>
        <v>228.47</v>
      </c>
      <c r="CJ6" s="21">
        <f t="shared" si="9"/>
        <v>224.88</v>
      </c>
      <c r="CK6" s="21">
        <f t="shared" si="9"/>
        <v>228.64</v>
      </c>
      <c r="CL6" s="20" t="str">
        <f>IF(CL7="","",IF(CL7="-","【-】","【"&amp;SUBSTITUTE(TEXT(CL7,"#,##0.00"),"-","△")&amp;"】"))</f>
        <v>【216.39】</v>
      </c>
      <c r="CM6" s="21">
        <f>IF(CM7="",NA(),CM7)</f>
        <v>43.48</v>
      </c>
      <c r="CN6" s="21">
        <f t="shared" ref="CN6:CV6" si="10">IF(CN7="",NA(),CN7)</f>
        <v>43.1</v>
      </c>
      <c r="CO6" s="21">
        <f t="shared" si="10"/>
        <v>42.97</v>
      </c>
      <c r="CP6" s="21">
        <f t="shared" si="10"/>
        <v>39.18</v>
      </c>
      <c r="CQ6" s="21">
        <f t="shared" si="10"/>
        <v>38.42</v>
      </c>
      <c r="CR6" s="21">
        <f t="shared" si="10"/>
        <v>43.36</v>
      </c>
      <c r="CS6" s="21">
        <f t="shared" si="10"/>
        <v>42.56</v>
      </c>
      <c r="CT6" s="21">
        <f t="shared" si="10"/>
        <v>42.47</v>
      </c>
      <c r="CU6" s="21">
        <f t="shared" si="10"/>
        <v>42.4</v>
      </c>
      <c r="CV6" s="21">
        <f t="shared" si="10"/>
        <v>42.28</v>
      </c>
      <c r="CW6" s="20" t="str">
        <f>IF(CW7="","",IF(CW7="-","【-】","【"&amp;SUBSTITUTE(TEXT(CW7,"#,##0.00"),"-","△")&amp;"】"))</f>
        <v>【42.57】</v>
      </c>
      <c r="CX6" s="21">
        <f>IF(CX7="",NA(),CX7)</f>
        <v>87.19</v>
      </c>
      <c r="CY6" s="21">
        <f t="shared" ref="CY6:DG6" si="11">IF(CY7="",NA(),CY7)</f>
        <v>85.31</v>
      </c>
      <c r="CZ6" s="21">
        <f t="shared" si="11"/>
        <v>87.81</v>
      </c>
      <c r="DA6" s="21">
        <f t="shared" si="11"/>
        <v>88.15</v>
      </c>
      <c r="DB6" s="21">
        <f t="shared" si="11"/>
        <v>89.4</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15199</v>
      </c>
      <c r="D7" s="23">
        <v>47</v>
      </c>
      <c r="E7" s="23">
        <v>17</v>
      </c>
      <c r="F7" s="23">
        <v>4</v>
      </c>
      <c r="G7" s="23">
        <v>0</v>
      </c>
      <c r="H7" s="23" t="s">
        <v>98</v>
      </c>
      <c r="I7" s="23" t="s">
        <v>99</v>
      </c>
      <c r="J7" s="23" t="s">
        <v>100</v>
      </c>
      <c r="K7" s="23" t="s">
        <v>101</v>
      </c>
      <c r="L7" s="23" t="s">
        <v>102</v>
      </c>
      <c r="M7" s="23" t="s">
        <v>103</v>
      </c>
      <c r="N7" s="24" t="s">
        <v>104</v>
      </c>
      <c r="O7" s="24" t="s">
        <v>105</v>
      </c>
      <c r="P7" s="24">
        <v>84.08</v>
      </c>
      <c r="Q7" s="24">
        <v>100</v>
      </c>
      <c r="R7" s="24">
        <v>2967</v>
      </c>
      <c r="S7" s="24">
        <v>2333</v>
      </c>
      <c r="T7" s="24">
        <v>105.62</v>
      </c>
      <c r="U7" s="24">
        <v>22.09</v>
      </c>
      <c r="V7" s="24">
        <v>1896</v>
      </c>
      <c r="W7" s="24">
        <v>1.34</v>
      </c>
      <c r="X7" s="24">
        <v>1414.93</v>
      </c>
      <c r="Y7" s="24">
        <v>46.04</v>
      </c>
      <c r="Z7" s="24">
        <v>49.15</v>
      </c>
      <c r="AA7" s="24">
        <v>49.18</v>
      </c>
      <c r="AB7" s="24">
        <v>48.01</v>
      </c>
      <c r="AC7" s="24">
        <v>48.44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28.68</v>
      </c>
      <c r="BR7" s="24">
        <v>33.200000000000003</v>
      </c>
      <c r="BS7" s="24">
        <v>33.46</v>
      </c>
      <c r="BT7" s="24">
        <v>33.090000000000003</v>
      </c>
      <c r="BU7" s="24">
        <v>28.85</v>
      </c>
      <c r="BV7" s="24">
        <v>74.3</v>
      </c>
      <c r="BW7" s="24">
        <v>72.260000000000005</v>
      </c>
      <c r="BX7" s="24">
        <v>71.84</v>
      </c>
      <c r="BY7" s="24">
        <v>73.36</v>
      </c>
      <c r="BZ7" s="24">
        <v>72.599999999999994</v>
      </c>
      <c r="CA7" s="24">
        <v>75.31</v>
      </c>
      <c r="CB7" s="24">
        <v>492.31</v>
      </c>
      <c r="CC7" s="24">
        <v>427.18</v>
      </c>
      <c r="CD7" s="24">
        <v>432.11</v>
      </c>
      <c r="CE7" s="24">
        <v>449.26</v>
      </c>
      <c r="CF7" s="24">
        <v>516.85</v>
      </c>
      <c r="CG7" s="24">
        <v>221.81</v>
      </c>
      <c r="CH7" s="24">
        <v>230.02</v>
      </c>
      <c r="CI7" s="24">
        <v>228.47</v>
      </c>
      <c r="CJ7" s="24">
        <v>224.88</v>
      </c>
      <c r="CK7" s="24">
        <v>228.64</v>
      </c>
      <c r="CL7" s="24">
        <v>216.39</v>
      </c>
      <c r="CM7" s="24">
        <v>43.48</v>
      </c>
      <c r="CN7" s="24">
        <v>43.1</v>
      </c>
      <c r="CO7" s="24">
        <v>42.97</v>
      </c>
      <c r="CP7" s="24">
        <v>39.18</v>
      </c>
      <c r="CQ7" s="24">
        <v>38.42</v>
      </c>
      <c r="CR7" s="24">
        <v>43.36</v>
      </c>
      <c r="CS7" s="24">
        <v>42.56</v>
      </c>
      <c r="CT7" s="24">
        <v>42.47</v>
      </c>
      <c r="CU7" s="24">
        <v>42.4</v>
      </c>
      <c r="CV7" s="24">
        <v>42.28</v>
      </c>
      <c r="CW7" s="24">
        <v>42.57</v>
      </c>
      <c r="CX7" s="24">
        <v>87.19</v>
      </c>
      <c r="CY7" s="24">
        <v>85.31</v>
      </c>
      <c r="CZ7" s="24">
        <v>87.81</v>
      </c>
      <c r="DA7" s="24">
        <v>88.15</v>
      </c>
      <c r="DB7" s="24">
        <v>89.4</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2022-12-01T01:49:08Z</dcterms:created>
  <dcterms:modified xsi:type="dcterms:W3CDTF">2023-01-14T07:04:20Z</dcterms:modified>
  <cp:category/>
</cp:coreProperties>
</file>